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Budget" sheetId="1" r:id="rId1"/>
  </sheets>
  <calcPr calcId="191029" fullCalcOnLoad="1"/>
</workbook>
</file>

<file path=xl/sharedStrings.xml><?xml version="1.0" encoding="utf-8"?>
<sst xmlns="http://schemas.openxmlformats.org/spreadsheetml/2006/main" count="54" uniqueCount="32">
  <si>
    <t>Monthly budget</t>
  </si>
  <si>
    <t>Plan each category at the start of the month and type what you spent as it goes. Bold rows add themselves up.</t>
  </si>
  <si>
    <t>Month</t>
  </si>
  <si>
    <t>Income</t>
  </si>
  <si>
    <t>Group</t>
  </si>
  <si>
    <t>Planned</t>
  </si>
  <si>
    <t>Actual</t>
  </si>
  <si>
    <t>Difference</t>
  </si>
  <si>
    <t>Take-home pay</t>
  </si>
  <si>
    <t>Side income</t>
  </si>
  <si>
    <t>Total income</t>
  </si>
  <si>
    <t>Expenses</t>
  </si>
  <si>
    <t>Rent</t>
  </si>
  <si>
    <t>Needs</t>
  </si>
  <si>
    <t>Utilities and phone</t>
  </si>
  <si>
    <t>Groceries</t>
  </si>
  <si>
    <t>Transportation</t>
  </si>
  <si>
    <t>Insurance</t>
  </si>
  <si>
    <t>Eating out</t>
  </si>
  <si>
    <t>Wants</t>
  </si>
  <si>
    <t>Subscriptions</t>
  </si>
  <si>
    <t>Shopping</t>
  </si>
  <si>
    <t>Fun and hobbies</t>
  </si>
  <si>
    <t>Travel fund</t>
  </si>
  <si>
    <t>Emergency fund</t>
  </si>
  <si>
    <t>Savings</t>
  </si>
  <si>
    <t>Retirement</t>
  </si>
  <si>
    <t>Extra student loan payment</t>
  </si>
  <si>
    <t>Total expenses</t>
  </si>
  <si>
    <t>Left over</t>
  </si>
  <si>
    <t>Share of income</t>
  </si>
  <si>
    <t>50/30/20 guide</t>
  </si>
</sst>
</file>

<file path=xl/styles.xml><?xml version="1.0" encoding="utf-8"?>
<styleSheet xmlns="http://schemas.openxmlformats.org/spreadsheetml/2006/main">
  <numFmts count="10">
    <numFmt numFmtId="164" formatCode="yyyy\-mm\-dd"/>
    <numFmt numFmtId="165" formatCode="hh:mm"/>
    <numFmt numFmtId="166" formatCode="#,##0.00;[Red]\-#,##0.00"/>
    <numFmt numFmtId="167" formatCode="0.000000"/>
    <numFmt numFmtId="168" formatCode="mmm yyyy"/>
    <numFmt numFmtId="169" formatCode="#,##0;[Red]\-#,##0"/>
    <numFmt numFmtId="170" formatCode="+#,##0;[Red]\-#,##0;0"/>
    <numFmt numFmtId="171" formatCode="0.0000"/>
    <numFmt numFmtId="172" formatCode="ddd\,\ mmm\ d"/>
    <numFmt numFmtId="173" formatCode="mmmm\ yyyy"/>
  </numFmts>
  <fonts count="4">
    <font>
      <sz val="11"/>
      <name val="Calibri"/>
      <family val="2"/>
    </font>
    <font>
      <b/>
      <sz val="11"/>
      <name val="Calibri"/>
      <family val="2"/>
    </font>
    <font>
      <b/>
      <sz val="16"/>
      <name val="Calibri"/>
      <family val="2"/>
    </font>
    <font>
      <i/>
      <sz val="11"/>
      <color rgb="FF6B728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9F7EA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9CA3AF"/>
      </bottom>
      <diagonal/>
    </border>
    <border>
      <left/>
      <right/>
      <top style="thin">
        <color rgb="FF9CA3AF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2" borderId="1" xfId="0" applyFont="1" applyFill="1" applyBorder="1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168" fontId="0" fillId="0" borderId="0" xfId="0" applyNumberFormat="1" applyAlignment="1">
      <alignment horizontal="left"/>
    </xf>
    <xf numFmtId="9" fontId="0" fillId="0" borderId="0" xfId="0" applyNumberFormat="1"/>
    <xf numFmtId="0" fontId="2" fillId="0" borderId="0" xfId="0" applyFont="1"/>
    <xf numFmtId="0" fontId="3" fillId="0" borderId="0" xfId="0" applyFont="1"/>
    <xf numFmtId="0" fontId="1" fillId="0" borderId="2" xfId="0" applyFont="1" applyBorder="1"/>
    <xf numFmtId="166" fontId="1" fillId="0" borderId="2" xfId="0" applyNumberFormat="1" applyFont="1" applyBorder="1"/>
    <xf numFmtId="9" fontId="1" fillId="0" borderId="2" xfId="0" applyNumberFormat="1" applyFont="1" applyBorder="1"/>
    <xf numFmtId="0" fontId="1" fillId="2" borderId="0" xfId="0" applyFont="1" applyFill="1" applyAlignment="1">
      <alignment horizontal="left"/>
    </xf>
    <xf numFmtId="0" fontId="1" fillId="2" borderId="1" xfId="0" applyFont="1" applyFill="1" applyBorder="1" applyAlignment="1">
      <alignment horizontal="right"/>
    </xf>
    <xf numFmtId="169" fontId="0" fillId="0" borderId="0" xfId="0" applyNumberFormat="1"/>
    <xf numFmtId="169" fontId="1" fillId="0" borderId="2" xfId="0" applyNumberFormat="1" applyFont="1" applyBorder="1"/>
    <xf numFmtId="170" fontId="0" fillId="0" borderId="0" xfId="0" applyNumberFormat="1"/>
    <xf numFmtId="168" fontId="1" fillId="2" borderId="1" xfId="0" applyNumberFormat="1" applyFont="1" applyFill="1" applyBorder="1" applyAlignment="1">
      <alignment horizontal="right"/>
    </xf>
    <xf numFmtId="171" fontId="0" fillId="0" borderId="0" xfId="0" applyNumberFormat="1"/>
    <xf numFmtId="172" fontId="0" fillId="0" borderId="0" xfId="0" applyNumberFormat="1" applyAlignment="1">
      <alignment horizontal="left"/>
    </xf>
    <xf numFmtId="173" fontId="1" fillId="2" borderId="0" xfId="0" applyNumberFormat="1" applyFont="1" applyFill="1" applyAlignment="1">
      <alignment horizontal="left"/>
    </xf>
    <xf numFmtId="168" fontId="1" fillId="2" borderId="0" xfId="0" applyNumberFormat="1" applyFont="1" applyFill="1" applyAlignment="1">
      <alignment horizontal="left"/>
    </xf>
    <xf numFmtId="1" fontId="0" fillId="0" borderId="0" xfId="0" applyNumberFormat="1"/>
    <xf numFmtId="0" fontId="1" fillId="0" borderId="0" xfId="0" applyFont="1"/>
    <xf numFmtId="166" fontId="1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2"/>
  <sheetViews>
    <sheetView workbookViewId="0" tabSelected="1"/>
  </sheetViews>
  <sheetFormatPr defaultRowHeight="15"/>
  <cols>
    <col min="1" max="1" width="28" customWidth="1"/>
    <col min="2" max="2" width="14" customWidth="1"/>
    <col min="3" max="3" width="12" s="4" customWidth="1"/>
    <col min="4" max="4" width="12" s="4" customWidth="1"/>
    <col min="5" max="5" width="16" s="4" customWidth="1"/>
    <col min="6" max="6" width="16" customWidth="1"/>
  </cols>
  <sheetData>
    <row r="1">
      <c r="A1" t="s" s="8">
        <v>0</v>
      </c>
    </row>
    <row r="2">
      <c r="A2" t="s" s="9">
        <v>1</v>
      </c>
    </row>
    <row r="4">
      <c r="A4" t="s" s="24">
        <v>2</v>
      </c>
      <c r="B4" s="21">
        <v>46296</v>
      </c>
    </row>
    <row r="6">
      <c r="A6" t="s" s="1">
        <v>3</v>
      </c>
      <c r="B6" t="s" s="1">
        <v>4</v>
      </c>
      <c r="C6" t="s" s="14">
        <v>5</v>
      </c>
      <c r="D6" t="s" s="14">
        <v>6</v>
      </c>
      <c r="E6" t="s" s="14">
        <v>7</v>
      </c>
    </row>
    <row r="7">
      <c r="A7" t="s">
        <v>8</v>
      </c>
      <c r="B7" t="s">
        <v>3</v>
      </c>
      <c r="C7" s="4">
        <v>4000</v>
      </c>
      <c r="D7" s="4">
        <v>4000</v>
      </c>
      <c r="E7" s="4">
        <f>IF(AND(C7="",D7=""),"",D7-C7)</f>
        <v>0</v>
      </c>
    </row>
    <row r="8">
      <c r="A8" t="s">
        <v>9</v>
      </c>
      <c r="B8" t="s">
        <v>3</v>
      </c>
      <c r="C8" s="4">
        <v>0</v>
      </c>
      <c r="D8" s="4">
        <v>180</v>
      </c>
      <c r="E8" s="4">
        <f>IF(AND(C8="",D8=""),"",D8-C8)</f>
        <v>180</v>
      </c>
    </row>
    <row r="9">
      <c r="A9" t="s" s="10">
        <v>10</v>
      </c>
      <c r="B9" s="10"/>
      <c r="C9" s="11">
        <f>SUM(C7:C8)</f>
        <v>4000</v>
      </c>
      <c r="D9" s="11">
        <f>SUM(D7:D8)</f>
        <v>4180</v>
      </c>
      <c r="E9" s="11">
        <f>D9-C9</f>
        <v>180</v>
      </c>
    </row>
    <row r="11">
      <c r="A11" t="s" s="1">
        <v>11</v>
      </c>
      <c r="B11" t="s" s="1">
        <v>4</v>
      </c>
      <c r="C11" t="s" s="14">
        <v>5</v>
      </c>
      <c r="D11" t="s" s="14">
        <v>6</v>
      </c>
      <c r="E11" t="s" s="14">
        <v>7</v>
      </c>
    </row>
    <row r="12">
      <c r="A12" t="s">
        <v>12</v>
      </c>
      <c r="B12" t="s">
        <v>13</v>
      </c>
      <c r="C12" s="4">
        <v>1250</v>
      </c>
      <c r="D12" s="4">
        <v>1250</v>
      </c>
      <c r="E12" s="4">
        <f>IF(AND(C12="",D12=""),"",C12-D12)</f>
        <v>0</v>
      </c>
    </row>
    <row r="13">
      <c r="A13" t="s">
        <v>14</v>
      </c>
      <c r="B13" t="s">
        <v>13</v>
      </c>
      <c r="C13" s="4">
        <v>180</v>
      </c>
      <c r="D13" s="4">
        <v>194.37</v>
      </c>
      <c r="E13" s="4">
        <f>IF(AND(C13="",D13=""),"",C13-D13)</f>
        <v>-14.37</v>
      </c>
    </row>
    <row r="14">
      <c r="A14" t="s">
        <v>15</v>
      </c>
      <c r="B14" t="s">
        <v>13</v>
      </c>
      <c r="C14" s="4">
        <v>380</v>
      </c>
      <c r="D14" s="4">
        <v>412.86</v>
      </c>
      <c r="E14" s="4">
        <f>IF(AND(C14="",D14=""),"",C14-D14)</f>
        <v>-32.86</v>
      </c>
    </row>
    <row r="15">
      <c r="A15" t="s">
        <v>16</v>
      </c>
      <c r="B15" t="s">
        <v>13</v>
      </c>
      <c r="C15" s="4">
        <v>140</v>
      </c>
      <c r="D15" s="4">
        <v>128.4</v>
      </c>
      <c r="E15" s="4">
        <f>IF(AND(C15="",D15=""),"",C15-D15)</f>
        <v>11.6</v>
      </c>
    </row>
    <row r="16">
      <c r="A16" t="s">
        <v>17</v>
      </c>
      <c r="B16" t="s">
        <v>13</v>
      </c>
      <c r="C16" s="4">
        <v>50</v>
      </c>
      <c r="D16" s="4">
        <v>50</v>
      </c>
      <c r="E16" s="4">
        <f>IF(AND(C16="",D16=""),"",C16-D16)</f>
        <v>0</v>
      </c>
    </row>
    <row r="17">
      <c r="A17" t="s">
        <v>18</v>
      </c>
      <c r="B17" t="s">
        <v>19</v>
      </c>
      <c r="C17" s="4">
        <v>300</v>
      </c>
      <c r="D17" s="4">
        <v>341.25</v>
      </c>
      <c r="E17" s="4">
        <f>IF(AND(C17="",D17=""),"",C17-D17)</f>
        <v>-41.25</v>
      </c>
    </row>
    <row r="18">
      <c r="A18" t="s">
        <v>20</v>
      </c>
      <c r="B18" t="s">
        <v>19</v>
      </c>
      <c r="C18" s="4">
        <v>45</v>
      </c>
      <c r="D18" s="4">
        <v>45.98</v>
      </c>
      <c r="E18" s="4">
        <f>IF(AND(C18="",D18=""),"",C18-D18)</f>
        <v>-0.98</v>
      </c>
    </row>
    <row r="19">
      <c r="A19" t="s">
        <v>21</v>
      </c>
      <c r="B19" t="s">
        <v>19</v>
      </c>
      <c r="C19" s="4">
        <v>250</v>
      </c>
      <c r="D19" s="4">
        <v>186.5</v>
      </c>
      <c r="E19" s="4">
        <f>IF(AND(C19="",D19=""),"",C19-D19)</f>
        <v>63.5</v>
      </c>
    </row>
    <row r="20">
      <c r="A20" t="s">
        <v>22</v>
      </c>
      <c r="B20" t="s">
        <v>19</v>
      </c>
      <c r="C20" s="4">
        <v>255</v>
      </c>
      <c r="D20" s="4">
        <v>210</v>
      </c>
      <c r="E20" s="4">
        <f>IF(AND(C20="",D20=""),"",C20-D20)</f>
        <v>45</v>
      </c>
    </row>
    <row r="21">
      <c r="A21" t="s">
        <v>23</v>
      </c>
      <c r="B21" t="s">
        <v>19</v>
      </c>
      <c r="C21" s="4">
        <v>350</v>
      </c>
      <c r="D21" s="4">
        <v>350</v>
      </c>
      <c r="E21" s="4">
        <f>IF(AND(C21="",D21=""),"",C21-D21)</f>
        <v>0</v>
      </c>
    </row>
    <row r="22">
      <c r="A22" t="s">
        <v>24</v>
      </c>
      <c r="B22" t="s">
        <v>25</v>
      </c>
      <c r="C22" s="4">
        <v>300</v>
      </c>
      <c r="D22" s="4">
        <v>300</v>
      </c>
      <c r="E22" s="4">
        <f>IF(AND(C22="",D22=""),"",C22-D22)</f>
        <v>0</v>
      </c>
    </row>
    <row r="23">
      <c r="A23" t="s">
        <v>26</v>
      </c>
      <c r="B23" t="s">
        <v>25</v>
      </c>
      <c r="C23" s="4">
        <v>300</v>
      </c>
      <c r="D23" s="4">
        <v>300</v>
      </c>
      <c r="E23" s="4">
        <f>IF(AND(C23="",D23=""),"",C23-D23)</f>
        <v>0</v>
      </c>
    </row>
    <row r="24">
      <c r="A24" t="s">
        <v>27</v>
      </c>
      <c r="B24" t="s">
        <v>25</v>
      </c>
      <c r="C24" s="4">
        <v>200</v>
      </c>
      <c r="D24" s="4">
        <v>200</v>
      </c>
      <c r="E24" s="4">
        <f>IF(AND(C24="",D24=""),"",C24-D24)</f>
        <v>0</v>
      </c>
    </row>
    <row r="25">
      <c r="A25" t="s" s="10">
        <v>28</v>
      </c>
      <c r="B25" s="10"/>
      <c r="C25" s="11">
        <f>SUM(C12:C24)</f>
        <v>4000</v>
      </c>
      <c r="D25" s="11">
        <f>SUM(D12:D24)</f>
        <v>3969.36</v>
      </c>
      <c r="E25" s="11">
        <f>C25-D25</f>
        <v>30.64</v>
      </c>
    </row>
    <row r="27">
      <c r="A27" t="s" s="10">
        <v>29</v>
      </c>
      <c r="B27" s="10"/>
      <c r="C27" s="11">
        <f>C9-C25</f>
        <v>0</v>
      </c>
      <c r="D27" s="11">
        <f>D9-D25</f>
        <v>210.64</v>
      </c>
      <c r="E27" s="11">
        <f>D27-C27</f>
        <v>210.64</v>
      </c>
    </row>
    <row r="29">
      <c r="A29" t="s" s="1">
        <v>4</v>
      </c>
      <c r="B29" s="1"/>
      <c r="C29" t="s" s="14">
        <v>5</v>
      </c>
      <c r="D29" t="s" s="14">
        <v>6</v>
      </c>
      <c r="E29" t="s" s="14">
        <v>30</v>
      </c>
      <c r="F29" t="s" s="14">
        <v>31</v>
      </c>
    </row>
    <row r="30">
      <c r="A30" t="s">
        <v>13</v>
      </c>
      <c r="C30" s="4">
        <f>SUMIF($B$12:$B$24,$A30,C$12:C$24)</f>
        <v>2000</v>
      </c>
      <c r="D30" s="4">
        <f>SUMIF($B$12:$B$24,$A30,D$12:D$24)</f>
        <v>2035.63</v>
      </c>
      <c r="E30" s="7">
        <f>IF(D$9&gt;0,D30/D$9,"")</f>
        <v>0.486992822966507177033492823</v>
      </c>
      <c r="F30" s="7">
        <v>0.5</v>
      </c>
    </row>
    <row r="31">
      <c r="A31" t="s">
        <v>19</v>
      </c>
      <c r="C31" s="4">
        <f>SUMIF($B$12:$B$24,$A31,C$12:C$24)</f>
        <v>1200</v>
      </c>
      <c r="D31" s="4">
        <f>SUMIF($B$12:$B$24,$A31,D$12:D$24)</f>
        <v>1133.73</v>
      </c>
      <c r="E31" s="7">
        <f>IF(D$9&gt;0,D31/D$9,"")</f>
        <v>0.2712272727272727272727272727</v>
      </c>
      <c r="F31" s="7">
        <v>0.3</v>
      </c>
    </row>
    <row r="32">
      <c r="A32" t="s">
        <v>25</v>
      </c>
      <c r="C32" s="4">
        <f>SUMIF($B$12:$B$24,$A32,C$12:C$24)</f>
        <v>800</v>
      </c>
      <c r="D32" s="4">
        <f>SUMIF($B$12:$B$24,$A32,D$12:D$24)</f>
        <v>800</v>
      </c>
      <c r="E32" s="7">
        <f>IF(D$9&gt;0,D32/D$9,"")</f>
        <v>0.1913875598086124401913875598</v>
      </c>
      <c r="F32" s="7">
        <v>0.2</v>
      </c>
    </row>
  </sheetData>
  <dataValidations count="1">
    <dataValidation type="list" allowBlank="1" sqref="B12:B24">
      <formula1>"Needs,Wants,Savings"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Pocket PnL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Monthly budget</dc:title>
  <dc:creator>Pocket PnL</dc:creator>
  <dcterms:created xsi:type="dcterms:W3CDTF">2026-10-29T00:00:00Z</dcterms:created>
  <dcterms:modified xsi:type="dcterms:W3CDTF">2026-10-29T00:00:00Z</dcterms:modified>
</cp:coreProperties>
</file>